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25"/>
  </bookViews>
  <sheets>
    <sheet name="PP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1" l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2" i="1" l="1"/>
  <c r="G9" i="1"/>
  <c r="K52" i="1" l="1"/>
  <c r="J52" i="1"/>
  <c r="I52" i="1"/>
  <c r="H52" i="1"/>
  <c r="G52" i="1"/>
  <c r="K37" i="1"/>
  <c r="J37" i="1"/>
  <c r="I37" i="1"/>
  <c r="H37" i="1"/>
  <c r="G37" i="1"/>
  <c r="M52" i="1" l="1"/>
  <c r="M42" i="1"/>
  <c r="M37" i="1"/>
  <c r="M9" i="1"/>
  <c r="K54" i="1"/>
  <c r="I54" i="1"/>
  <c r="H54" i="1"/>
  <c r="J54" i="1"/>
  <c r="G54" i="1"/>
  <c r="L52" i="1"/>
  <c r="L42" i="1"/>
  <c r="L37" i="1"/>
  <c r="L9" i="1"/>
  <c r="L54" i="1" l="1"/>
  <c r="M54" i="1"/>
</calcChain>
</file>

<file path=xl/sharedStrings.xml><?xml version="1.0" encoding="utf-8"?>
<sst xmlns="http://schemas.openxmlformats.org/spreadsheetml/2006/main" count="86" uniqueCount="63">
  <si>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</si>
  <si>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</si>
  <si>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</si>
  <si>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</si>
  <si>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</si>
  <si>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</si>
  <si>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</si>
  <si>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</si>
  <si>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</si>
  <si>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</si>
  <si>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</si>
  <si>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</si>
  <si>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</si>
  <si>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</si>
  <si>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</si>
  <si>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</si>
  <si>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</si>
  <si>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</si>
  <si>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</si>
  <si>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</si>
  <si>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</si>
  <si>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</si>
  <si>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PROGRAMA DE OPERACIÓN</t>
  </si>
  <si>
    <t>Computadoras y equipo periférico</t>
  </si>
  <si>
    <t>Automóviles y camiones</t>
  </si>
  <si>
    <t>Otro equipo de transporte</t>
  </si>
  <si>
    <t>Maquinaria y equipo de construccion</t>
  </si>
  <si>
    <t>Equipo de comunicación y telecomunicacion</t>
  </si>
  <si>
    <t>Otros equipos</t>
  </si>
  <si>
    <t>E0002</t>
  </si>
  <si>
    <t>PROGRAMA DE DIRECCION GENERAL</t>
  </si>
  <si>
    <t>Muebles de oficina y estantería</t>
  </si>
  <si>
    <t>Concesiones</t>
  </si>
  <si>
    <t>E0003</t>
  </si>
  <si>
    <t>PROGRAMA DE RECURSOS HUMANOS</t>
  </si>
  <si>
    <t>E0005</t>
  </si>
  <si>
    <t>PROGRAMA DE COMERCIALIZACION</t>
  </si>
  <si>
    <t>Camaras fotograficas y de video</t>
  </si>
  <si>
    <t>E0006</t>
  </si>
  <si>
    <t>PROGRAMA DE INFORMATICA</t>
  </si>
  <si>
    <t>Software</t>
  </si>
  <si>
    <t>E0007</t>
  </si>
  <si>
    <t>PROGRAMA DE SANEAMIENTO</t>
  </si>
  <si>
    <t>Equipo para uso médico dental y para laboratorio</t>
  </si>
  <si>
    <t>E0008</t>
  </si>
  <si>
    <t>PROGRAMA DE COMUNICACIÓN</t>
  </si>
  <si>
    <t>Equipo de audio y de video</t>
  </si>
  <si>
    <t>Sistemas de aire acondicionado calefacción y refr</t>
  </si>
  <si>
    <t>E0009</t>
  </si>
  <si>
    <t>PROGRAMA DE INGENIERIA Y PLANEACION</t>
  </si>
  <si>
    <t>E0010</t>
  </si>
  <si>
    <t>SUPERVISION DE OBRA</t>
  </si>
  <si>
    <t>Estudios e investigaciones</t>
  </si>
  <si>
    <t>Otras construcc de ingeniería civil u obra pesada</t>
  </si>
  <si>
    <t>Constr obras p abastecde agua petróleo gas el</t>
  </si>
  <si>
    <t>Instalaciones y equipamiento en construcciones</t>
  </si>
  <si>
    <t>K0001</t>
  </si>
  <si>
    <t>RED DE AGUA</t>
  </si>
  <si>
    <t>K0003</t>
  </si>
  <si>
    <t>OBRAS PRODDER</t>
  </si>
  <si>
    <t>K0005</t>
  </si>
  <si>
    <t>EDIFICACIONES</t>
  </si>
  <si>
    <t>Junta Municipal de Agua Potable y Alcantarillado de Cortázar, Gto.
Programas y Proyectos de InversiónPROGRAGAMAS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</si>
</sst>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43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43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31" workbookViewId="0">
      <selection activeCell="A50" sqref="A50:M50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62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34" si="0">+H9</f>
        <v>24365</v>
      </c>
      <c r="H9" s="36">
        <v>24365</v>
      </c>
      <c r="I9" s="36">
        <v>0</v>
      </c>
      <c r="J9" s="36">
        <v>0</v>
      </c>
      <c r="K9" s="36">
        <v>0</v>
      </c>
      <c r="L9" s="37">
        <f t="shared" ref="L9:L34" si="1">IFERROR(K9/H9,0)</f>
        <v>0</v>
      </c>
      <c r="M9" s="38">
        <f t="shared" ref="M9:M34" si="2">IFERROR(K9/I9,0)</f>
        <v>0</v>
      </c>
    </row>
    <row r="10" spans="2:13" x14ac:dyDescent="0.2">
      <c r="B10" s="32"/>
      <c r="C10" s="33"/>
      <c r="D10" s="34"/>
      <c r="E10" s="29">
        <v>5411</v>
      </c>
      <c r="F10" s="30" t="s">
        <v>24</v>
      </c>
      <c r="G10" s="35">
        <f t="shared" si="0"/>
        <v>303450</v>
      </c>
      <c r="H10" s="36">
        <v>303450</v>
      </c>
      <c r="I10" s="36">
        <v>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/>
      <c r="C11" s="33"/>
      <c r="D11" s="34"/>
      <c r="E11" s="29">
        <v>5491</v>
      </c>
      <c r="F11" s="30" t="s">
        <v>25</v>
      </c>
      <c r="G11" s="35">
        <f t="shared" si="0"/>
        <v>32240</v>
      </c>
      <c r="H11" s="36">
        <v>32240</v>
      </c>
      <c r="I11" s="36">
        <v>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/>
      <c r="C12" s="33"/>
      <c r="D12" s="34"/>
      <c r="E12" s="29">
        <v>5631</v>
      </c>
      <c r="F12" s="30" t="s">
        <v>26</v>
      </c>
      <c r="G12" s="35">
        <f t="shared" si="0"/>
        <v>108700</v>
      </c>
      <c r="H12" s="36">
        <v>108700</v>
      </c>
      <c r="I12" s="36">
        <v>17785.84</v>
      </c>
      <c r="J12" s="36">
        <v>17785.84</v>
      </c>
      <c r="K12" s="36">
        <v>17785.84</v>
      </c>
      <c r="L12" s="37">
        <f t="shared" si="1"/>
        <v>0.16362318307267709</v>
      </c>
      <c r="M12" s="38">
        <f t="shared" si="2"/>
        <v>1</v>
      </c>
    </row>
    <row r="13" spans="2:13" x14ac:dyDescent="0.2">
      <c r="B13" s="32"/>
      <c r="C13" s="33"/>
      <c r="D13" s="34"/>
      <c r="E13" s="29">
        <v>5651</v>
      </c>
      <c r="F13" s="30" t="s">
        <v>27</v>
      </c>
      <c r="G13" s="35">
        <f t="shared" si="0"/>
        <v>28000</v>
      </c>
      <c r="H13" s="36">
        <v>28000</v>
      </c>
      <c r="I13" s="36">
        <v>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5691</v>
      </c>
      <c r="F14" s="30" t="s">
        <v>28</v>
      </c>
      <c r="G14" s="35">
        <f t="shared" si="0"/>
        <v>20000</v>
      </c>
      <c r="H14" s="36">
        <v>20000</v>
      </c>
      <c r="I14" s="36">
        <v>199410</v>
      </c>
      <c r="J14" s="36">
        <v>199410</v>
      </c>
      <c r="K14" s="36">
        <v>199410</v>
      </c>
      <c r="L14" s="37">
        <f t="shared" si="1"/>
        <v>9.9704999999999995</v>
      </c>
      <c r="M14" s="38">
        <f t="shared" si="2"/>
        <v>1</v>
      </c>
    </row>
    <row r="15" spans="2:13" x14ac:dyDescent="0.2">
      <c r="B15" s="32" t="s">
        <v>29</v>
      </c>
      <c r="C15" s="33"/>
      <c r="D15" s="34" t="s">
        <v>30</v>
      </c>
      <c r="E15" s="29">
        <v>5111</v>
      </c>
      <c r="F15" s="30" t="s">
        <v>31</v>
      </c>
      <c r="G15" s="35">
        <f t="shared" si="0"/>
        <v>0</v>
      </c>
      <c r="H15" s="36">
        <v>0</v>
      </c>
      <c r="I15" s="36">
        <v>6033.62</v>
      </c>
      <c r="J15" s="36">
        <v>6033.62</v>
      </c>
      <c r="K15" s="36">
        <v>6033.62</v>
      </c>
      <c r="L15" s="37">
        <f t="shared" si="1"/>
        <v>0</v>
      </c>
      <c r="M15" s="38">
        <f t="shared" si="2"/>
        <v>1</v>
      </c>
    </row>
    <row r="16" spans="2:13" x14ac:dyDescent="0.2">
      <c r="B16" s="32"/>
      <c r="C16" s="33"/>
      <c r="D16" s="34"/>
      <c r="E16" s="29">
        <v>5951</v>
      </c>
      <c r="F16" s="30" t="s">
        <v>32</v>
      </c>
      <c r="G16" s="35">
        <f t="shared" si="0"/>
        <v>100000</v>
      </c>
      <c r="H16" s="36">
        <v>100000</v>
      </c>
      <c r="I16" s="36">
        <v>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 t="s">
        <v>33</v>
      </c>
      <c r="C17" s="33"/>
      <c r="D17" s="34" t="s">
        <v>34</v>
      </c>
      <c r="E17" s="29">
        <v>5151</v>
      </c>
      <c r="F17" s="30" t="s">
        <v>23</v>
      </c>
      <c r="G17" s="35">
        <f t="shared" si="0"/>
        <v>5000</v>
      </c>
      <c r="H17" s="36">
        <v>5000</v>
      </c>
      <c r="I17" s="36">
        <v>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">
      <c r="B18" s="32" t="s">
        <v>35</v>
      </c>
      <c r="C18" s="33"/>
      <c r="D18" s="34" t="s">
        <v>36</v>
      </c>
      <c r="E18" s="29">
        <v>5151</v>
      </c>
      <c r="F18" s="30" t="s">
        <v>23</v>
      </c>
      <c r="G18" s="35">
        <f t="shared" si="0"/>
        <v>83904</v>
      </c>
      <c r="H18" s="36">
        <v>83904</v>
      </c>
      <c r="I18" s="36">
        <v>14594</v>
      </c>
      <c r="J18" s="36">
        <v>14594</v>
      </c>
      <c r="K18" s="36">
        <v>14594</v>
      </c>
      <c r="L18" s="37">
        <f t="shared" si="1"/>
        <v>0.17393688024408849</v>
      </c>
      <c r="M18" s="38">
        <f t="shared" si="2"/>
        <v>1</v>
      </c>
    </row>
    <row r="19" spans="2:13" x14ac:dyDescent="0.2">
      <c r="B19" s="32"/>
      <c r="C19" s="33"/>
      <c r="D19" s="34"/>
      <c r="E19" s="29">
        <v>5231</v>
      </c>
      <c r="F19" s="30" t="s">
        <v>37</v>
      </c>
      <c r="G19" s="35">
        <f t="shared" si="0"/>
        <v>7900</v>
      </c>
      <c r="H19" s="36">
        <v>7900</v>
      </c>
      <c r="I19" s="36">
        <v>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5491</v>
      </c>
      <c r="F20" s="30" t="s">
        <v>25</v>
      </c>
      <c r="G20" s="35">
        <f t="shared" si="0"/>
        <v>32240</v>
      </c>
      <c r="H20" s="36">
        <v>32240</v>
      </c>
      <c r="I20" s="36">
        <v>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5651</v>
      </c>
      <c r="F21" s="30" t="s">
        <v>27</v>
      </c>
      <c r="G21" s="35">
        <f t="shared" si="0"/>
        <v>35000</v>
      </c>
      <c r="H21" s="36">
        <v>35000</v>
      </c>
      <c r="I21" s="36">
        <v>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 t="s">
        <v>38</v>
      </c>
      <c r="C22" s="33"/>
      <c r="D22" s="34" t="s">
        <v>39</v>
      </c>
      <c r="E22" s="29">
        <v>5151</v>
      </c>
      <c r="F22" s="30" t="s">
        <v>23</v>
      </c>
      <c r="G22" s="35">
        <f t="shared" si="0"/>
        <v>303490</v>
      </c>
      <c r="H22" s="36">
        <v>303490</v>
      </c>
      <c r="I22" s="36">
        <v>151734.15</v>
      </c>
      <c r="J22" s="36">
        <v>151734.15</v>
      </c>
      <c r="K22" s="36">
        <v>151734.15</v>
      </c>
      <c r="L22" s="37">
        <f t="shared" si="1"/>
        <v>0.49996424923391214</v>
      </c>
      <c r="M22" s="38">
        <f t="shared" si="2"/>
        <v>1</v>
      </c>
    </row>
    <row r="23" spans="2:13" x14ac:dyDescent="0.2">
      <c r="B23" s="32"/>
      <c r="C23" s="33"/>
      <c r="D23" s="34"/>
      <c r="E23" s="29">
        <v>5651</v>
      </c>
      <c r="F23" s="30" t="s">
        <v>27</v>
      </c>
      <c r="G23" s="35">
        <f t="shared" si="0"/>
        <v>7000</v>
      </c>
      <c r="H23" s="36">
        <v>7000</v>
      </c>
      <c r="I23" s="36">
        <v>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/>
      <c r="C24" s="33"/>
      <c r="D24" s="34"/>
      <c r="E24" s="29">
        <v>5911</v>
      </c>
      <c r="F24" s="30" t="s">
        <v>40</v>
      </c>
      <c r="G24" s="35">
        <f t="shared" si="0"/>
        <v>120900</v>
      </c>
      <c r="H24" s="36">
        <v>120900</v>
      </c>
      <c r="I24" s="36">
        <v>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">
      <c r="B25" s="32" t="s">
        <v>41</v>
      </c>
      <c r="C25" s="33"/>
      <c r="D25" s="34" t="s">
        <v>42</v>
      </c>
      <c r="E25" s="29">
        <v>5311</v>
      </c>
      <c r="F25" s="30" t="s">
        <v>43</v>
      </c>
      <c r="G25" s="35">
        <f t="shared" si="0"/>
        <v>42520</v>
      </c>
      <c r="H25" s="36">
        <v>42520</v>
      </c>
      <c r="I25" s="36">
        <v>42520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5691</v>
      </c>
      <c r="F26" s="30" t="s">
        <v>28</v>
      </c>
      <c r="G26" s="35">
        <f t="shared" si="0"/>
        <v>12000</v>
      </c>
      <c r="H26" s="36">
        <v>12000</v>
      </c>
      <c r="I26" s="36">
        <v>12000</v>
      </c>
      <c r="J26" s="36">
        <v>8892.92</v>
      </c>
      <c r="K26" s="36">
        <v>8892.92</v>
      </c>
      <c r="L26" s="37">
        <f t="shared" si="1"/>
        <v>0.74107666666666672</v>
      </c>
      <c r="M26" s="38">
        <f t="shared" si="2"/>
        <v>0.74107666666666672</v>
      </c>
    </row>
    <row r="27" spans="2:13" x14ac:dyDescent="0.2">
      <c r="B27" s="32" t="s">
        <v>44</v>
      </c>
      <c r="C27" s="33"/>
      <c r="D27" s="34" t="s">
        <v>45</v>
      </c>
      <c r="E27" s="29">
        <v>5211</v>
      </c>
      <c r="F27" s="30" t="s">
        <v>46</v>
      </c>
      <c r="G27" s="35">
        <f t="shared" si="0"/>
        <v>0</v>
      </c>
      <c r="H27" s="36">
        <v>0</v>
      </c>
      <c r="I27" s="36">
        <v>49997.98</v>
      </c>
      <c r="J27" s="36">
        <v>48757.97</v>
      </c>
      <c r="K27" s="36">
        <v>48757.97</v>
      </c>
      <c r="L27" s="37">
        <f t="shared" si="1"/>
        <v>0</v>
      </c>
      <c r="M27" s="38">
        <f t="shared" si="2"/>
        <v>0.97519879803144038</v>
      </c>
    </row>
    <row r="28" spans="2:13" x14ac:dyDescent="0.2">
      <c r="B28" s="32"/>
      <c r="C28" s="33"/>
      <c r="D28" s="34"/>
      <c r="E28" s="29">
        <v>5641</v>
      </c>
      <c r="F28" s="30" t="s">
        <v>47</v>
      </c>
      <c r="G28" s="35">
        <f t="shared" si="0"/>
        <v>9200</v>
      </c>
      <c r="H28" s="36">
        <v>9200</v>
      </c>
      <c r="I28" s="36">
        <v>9200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 t="s">
        <v>48</v>
      </c>
      <c r="C29" s="33"/>
      <c r="D29" s="34" t="s">
        <v>49</v>
      </c>
      <c r="E29" s="29">
        <v>5151</v>
      </c>
      <c r="F29" s="30" t="s">
        <v>23</v>
      </c>
      <c r="G29" s="35">
        <f t="shared" si="0"/>
        <v>42045</v>
      </c>
      <c r="H29" s="36">
        <v>42045</v>
      </c>
      <c r="I29" s="36">
        <v>24259.16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x14ac:dyDescent="0.2">
      <c r="B30" s="32"/>
      <c r="C30" s="33"/>
      <c r="D30" s="34"/>
      <c r="E30" s="29">
        <v>5231</v>
      </c>
      <c r="F30" s="30" t="s">
        <v>37</v>
      </c>
      <c r="G30" s="35">
        <f t="shared" si="0"/>
        <v>3950</v>
      </c>
      <c r="H30" s="36">
        <v>3950</v>
      </c>
      <c r="I30" s="36">
        <v>3950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/>
      <c r="C31" s="33"/>
      <c r="D31" s="34"/>
      <c r="E31" s="29">
        <v>5631</v>
      </c>
      <c r="F31" s="30" t="s">
        <v>26</v>
      </c>
      <c r="G31" s="35">
        <f t="shared" si="0"/>
        <v>8000</v>
      </c>
      <c r="H31" s="36">
        <v>8000</v>
      </c>
      <c r="I31" s="36">
        <v>8000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/>
      <c r="C32" s="33"/>
      <c r="D32" s="34"/>
      <c r="E32" s="29">
        <v>5651</v>
      </c>
      <c r="F32" s="30" t="s">
        <v>27</v>
      </c>
      <c r="G32" s="35">
        <f t="shared" si="0"/>
        <v>0</v>
      </c>
      <c r="H32" s="36">
        <v>0</v>
      </c>
      <c r="I32" s="36">
        <v>10796</v>
      </c>
      <c r="J32" s="36">
        <v>10796</v>
      </c>
      <c r="K32" s="36">
        <v>10796</v>
      </c>
      <c r="L32" s="37">
        <f t="shared" si="1"/>
        <v>0</v>
      </c>
      <c r="M32" s="38">
        <f t="shared" si="2"/>
        <v>1</v>
      </c>
    </row>
    <row r="33" spans="2:13" x14ac:dyDescent="0.2">
      <c r="B33" s="32"/>
      <c r="C33" s="33"/>
      <c r="D33" s="34"/>
      <c r="E33" s="29">
        <v>5691</v>
      </c>
      <c r="F33" s="30" t="s">
        <v>28</v>
      </c>
      <c r="G33" s="35">
        <f t="shared" si="0"/>
        <v>375000</v>
      </c>
      <c r="H33" s="36">
        <v>375000</v>
      </c>
      <c r="I33" s="36">
        <v>114484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 t="s">
        <v>50</v>
      </c>
      <c r="C34" s="33"/>
      <c r="D34" s="34" t="s">
        <v>51</v>
      </c>
      <c r="E34" s="29">
        <v>5651</v>
      </c>
      <c r="F34" s="30" t="s">
        <v>27</v>
      </c>
      <c r="G34" s="35">
        <f t="shared" si="0"/>
        <v>7000</v>
      </c>
      <c r="H34" s="36">
        <v>7000</v>
      </c>
      <c r="I34" s="36">
        <v>7000</v>
      </c>
      <c r="J34" s="36">
        <v>5406</v>
      </c>
      <c r="K34" s="36">
        <v>5406</v>
      </c>
      <c r="L34" s="37">
        <f t="shared" si="1"/>
        <v>0.77228571428571424</v>
      </c>
      <c r="M34" s="38">
        <f t="shared" si="2"/>
        <v>0.77228571428571424</v>
      </c>
    </row>
    <row r="35" spans="2:13" x14ac:dyDescent="0.2">
      <c r="B35" s="32"/>
      <c r="C35" s="33"/>
      <c r="D35" s="34"/>
      <c r="E35" s="39"/>
      <c r="F35" s="40"/>
      <c r="G35" s="44"/>
      <c r="H35" s="44"/>
      <c r="I35" s="44"/>
      <c r="J35" s="44"/>
      <c r="K35" s="44"/>
      <c r="L35" s="41"/>
      <c r="M35" s="42"/>
    </row>
    <row r="36" spans="2:13" x14ac:dyDescent="0.2">
      <c r="B36" s="32"/>
      <c r="C36" s="33"/>
      <c r="D36" s="27"/>
      <c r="E36" s="43"/>
      <c r="F36" s="27"/>
      <c r="G36" s="27"/>
      <c r="H36" s="27"/>
      <c r="I36" s="27"/>
      <c r="J36" s="27"/>
      <c r="K36" s="27"/>
      <c r="L36" s="27"/>
      <c r="M36" s="28"/>
    </row>
    <row r="37" spans="2:13" ht="13.15" customHeight="1" x14ac:dyDescent="0.2">
      <c r="B37" s="88" t="s">
        <v>14</v>
      </c>
      <c r="C37" s="89"/>
      <c r="D37" s="89"/>
      <c r="E37" s="89"/>
      <c r="F37" s="89"/>
      <c r="G37" s="7">
        <f>SUM(G9:G34)</f>
        <v>1711904</v>
      </c>
      <c r="H37" s="7">
        <f>SUM(H9:H34)</f>
        <v>1711904</v>
      </c>
      <c r="I37" s="7">
        <f>SUM(I9:I34)</f>
        <v>671764.75</v>
      </c>
      <c r="J37" s="7">
        <f>SUM(J9:J34)</f>
        <v>463410.5</v>
      </c>
      <c r="K37" s="7">
        <f>SUM(K9:K34)</f>
        <v>463410.5</v>
      </c>
      <c r="L37" s="8">
        <f>IFERROR(K37/H37,0)</f>
        <v>0.27069888264762509</v>
      </c>
      <c r="M37" s="9">
        <f>IFERROR(K37/I37,0)</f>
        <v>0.68984045381958492</v>
      </c>
    </row>
    <row r="38" spans="2:13" ht="4.9000000000000004" customHeight="1" x14ac:dyDescent="0.2">
      <c r="B38" s="32"/>
      <c r="C38" s="33"/>
      <c r="D38" s="27"/>
      <c r="E38" s="43"/>
      <c r="F38" s="27"/>
      <c r="G38" s="27"/>
      <c r="H38" s="27"/>
      <c r="I38" s="27"/>
      <c r="J38" s="27"/>
      <c r="K38" s="27"/>
      <c r="L38" s="27"/>
      <c r="M38" s="28"/>
    </row>
    <row r="39" spans="2:13" ht="13.15" customHeight="1" x14ac:dyDescent="0.2">
      <c r="B39" s="90" t="s">
        <v>15</v>
      </c>
      <c r="C39" s="87"/>
      <c r="D39" s="87"/>
      <c r="E39" s="21"/>
      <c r="F39" s="26"/>
      <c r="G39" s="27"/>
      <c r="H39" s="27"/>
      <c r="I39" s="27"/>
      <c r="J39" s="27"/>
      <c r="K39" s="27"/>
      <c r="L39" s="27"/>
      <c r="M39" s="28"/>
    </row>
    <row r="40" spans="2:13" ht="13.15" customHeight="1" x14ac:dyDescent="0.2">
      <c r="B40" s="25"/>
      <c r="C40" s="87" t="s">
        <v>16</v>
      </c>
      <c r="D40" s="87"/>
      <c r="E40" s="21"/>
      <c r="F40" s="26"/>
      <c r="G40" s="27"/>
      <c r="H40" s="27"/>
      <c r="I40" s="27"/>
      <c r="J40" s="27"/>
      <c r="K40" s="27"/>
      <c r="L40" s="27"/>
      <c r="M40" s="28"/>
    </row>
    <row r="41" spans="2:13" ht="6" customHeight="1" x14ac:dyDescent="0.2">
      <c r="B41" s="45"/>
      <c r="C41" s="46"/>
      <c r="D41" s="46"/>
      <c r="E41" s="39"/>
      <c r="F41" s="46"/>
      <c r="G41" s="27"/>
      <c r="H41" s="27"/>
      <c r="I41" s="27"/>
      <c r="J41" s="27"/>
      <c r="K41" s="27"/>
      <c r="L41" s="27"/>
      <c r="M41" s="28"/>
    </row>
    <row r="42" spans="2:13" x14ac:dyDescent="0.2">
      <c r="B42" s="32" t="s">
        <v>35</v>
      </c>
      <c r="C42" s="33"/>
      <c r="D42" s="27" t="s">
        <v>36</v>
      </c>
      <c r="E42" s="43">
        <v>6311</v>
      </c>
      <c r="F42" s="27" t="s">
        <v>52</v>
      </c>
      <c r="G42" s="35">
        <f t="shared" ref="G42:G49" si="3">+H42</f>
        <v>63000</v>
      </c>
      <c r="H42" s="36">
        <v>63000</v>
      </c>
      <c r="I42" s="36">
        <v>0</v>
      </c>
      <c r="J42" s="36">
        <v>0</v>
      </c>
      <c r="K42" s="36">
        <v>0</v>
      </c>
      <c r="L42" s="37">
        <f t="shared" ref="L42:L49" si="4">IFERROR(K42/H42,0)</f>
        <v>0</v>
      </c>
      <c r="M42" s="38">
        <f t="shared" ref="M42:M49" si="5">IFERROR(K42/I42,0)</f>
        <v>0</v>
      </c>
    </row>
    <row r="43" spans="2:13" x14ac:dyDescent="0.2">
      <c r="B43" s="32" t="s">
        <v>41</v>
      </c>
      <c r="C43" s="33"/>
      <c r="D43" s="27" t="s">
        <v>42</v>
      </c>
      <c r="E43" s="43">
        <v>6161</v>
      </c>
      <c r="F43" s="27" t="s">
        <v>53</v>
      </c>
      <c r="G43" s="35">
        <f t="shared" si="3"/>
        <v>420000</v>
      </c>
      <c r="H43" s="36">
        <v>420000</v>
      </c>
      <c r="I43" s="36">
        <v>220000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">
      <c r="B44" s="32" t="s">
        <v>48</v>
      </c>
      <c r="C44" s="33"/>
      <c r="D44" s="27" t="s">
        <v>49</v>
      </c>
      <c r="E44" s="43">
        <v>6131</v>
      </c>
      <c r="F44" s="27" t="s">
        <v>54</v>
      </c>
      <c r="G44" s="35">
        <f t="shared" si="3"/>
        <v>0</v>
      </c>
      <c r="H44" s="36">
        <v>0</v>
      </c>
      <c r="I44" s="36">
        <v>-302857.93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/>
      <c r="C45" s="33"/>
      <c r="D45" s="27"/>
      <c r="E45" s="43">
        <v>6171</v>
      </c>
      <c r="F45" s="27" t="s">
        <v>55</v>
      </c>
      <c r="G45" s="35">
        <f t="shared" si="3"/>
        <v>0</v>
      </c>
      <c r="H45" s="36">
        <v>0</v>
      </c>
      <c r="I45" s="36">
        <v>0</v>
      </c>
      <c r="J45" s="36">
        <v>54864.29</v>
      </c>
      <c r="K45" s="36">
        <v>54864.29</v>
      </c>
      <c r="L45" s="37">
        <f t="shared" si="4"/>
        <v>0</v>
      </c>
      <c r="M45" s="38">
        <f t="shared" si="5"/>
        <v>0</v>
      </c>
    </row>
    <row r="46" spans="2:13" x14ac:dyDescent="0.2">
      <c r="B46" s="32"/>
      <c r="C46" s="33"/>
      <c r="D46" s="27"/>
      <c r="E46" s="43">
        <v>6311</v>
      </c>
      <c r="F46" s="27" t="s">
        <v>52</v>
      </c>
      <c r="G46" s="35">
        <f t="shared" si="3"/>
        <v>0</v>
      </c>
      <c r="H46" s="36">
        <v>0</v>
      </c>
      <c r="I46" s="36">
        <v>160000</v>
      </c>
      <c r="J46" s="36">
        <v>160000</v>
      </c>
      <c r="K46" s="36">
        <v>160000</v>
      </c>
      <c r="L46" s="37">
        <f t="shared" si="4"/>
        <v>0</v>
      </c>
      <c r="M46" s="38">
        <f t="shared" si="5"/>
        <v>1</v>
      </c>
    </row>
    <row r="47" spans="2:13" x14ac:dyDescent="0.2">
      <c r="B47" s="32" t="s">
        <v>56</v>
      </c>
      <c r="C47" s="33"/>
      <c r="D47" s="27" t="s">
        <v>57</v>
      </c>
      <c r="E47" s="43">
        <v>6131</v>
      </c>
      <c r="F47" s="27" t="s">
        <v>54</v>
      </c>
      <c r="G47" s="35">
        <f t="shared" si="3"/>
        <v>9040320</v>
      </c>
      <c r="H47" s="36">
        <v>9040320</v>
      </c>
      <c r="I47" s="36">
        <v>12991972.449999999</v>
      </c>
      <c r="J47" s="36">
        <v>10764242.1</v>
      </c>
      <c r="K47" s="36">
        <v>10764242.1</v>
      </c>
      <c r="L47" s="37">
        <f t="shared" si="4"/>
        <v>1.190692597164702</v>
      </c>
      <c r="M47" s="38">
        <f t="shared" si="5"/>
        <v>0.82853024368905592</v>
      </c>
    </row>
    <row r="48" spans="2:13" x14ac:dyDescent="0.2">
      <c r="B48" s="32" t="s">
        <v>58</v>
      </c>
      <c r="C48" s="33"/>
      <c r="D48" s="27" t="s">
        <v>59</v>
      </c>
      <c r="E48" s="43">
        <v>6131</v>
      </c>
      <c r="F48" s="27" t="s">
        <v>54</v>
      </c>
      <c r="G48" s="35">
        <f t="shared" si="3"/>
        <v>4023588</v>
      </c>
      <c r="H48" s="36">
        <v>4023588</v>
      </c>
      <c r="I48" s="36">
        <v>8669487.5999999996</v>
      </c>
      <c r="J48" s="36">
        <v>4645899.5999999996</v>
      </c>
      <c r="K48" s="36">
        <v>4645899.5999999996</v>
      </c>
      <c r="L48" s="37">
        <f t="shared" si="4"/>
        <v>1.1546658355676573</v>
      </c>
      <c r="M48" s="38">
        <f t="shared" si="5"/>
        <v>0.53589091009254108</v>
      </c>
    </row>
    <row r="49" spans="2:13" x14ac:dyDescent="0.2">
      <c r="B49" s="32" t="s">
        <v>60</v>
      </c>
      <c r="C49" s="33"/>
      <c r="D49" s="27" t="s">
        <v>61</v>
      </c>
      <c r="E49" s="43">
        <v>6171</v>
      </c>
      <c r="F49" s="27" t="s">
        <v>55</v>
      </c>
      <c r="G49" s="35">
        <f t="shared" si="3"/>
        <v>0</v>
      </c>
      <c r="H49" s="36">
        <v>0</v>
      </c>
      <c r="I49" s="36">
        <v>54964.29</v>
      </c>
      <c r="J49" s="36">
        <v>54964.29</v>
      </c>
      <c r="K49" s="36">
        <v>54964.29</v>
      </c>
      <c r="L49" s="37">
        <f t="shared" si="4"/>
        <v>0</v>
      </c>
      <c r="M49" s="38">
        <f t="shared" si="5"/>
        <v>1</v>
      </c>
    </row>
    <row r="50" spans="2:13" x14ac:dyDescent="0.2">
      <c r="B50" s="32"/>
      <c r="C50" s="33"/>
      <c r="D50" s="27"/>
      <c r="E50" s="43"/>
      <c r="F50" s="27"/>
      <c r="G50" s="44"/>
      <c r="H50" s="44"/>
      <c r="I50" s="44"/>
      <c r="J50" s="44"/>
      <c r="K50" s="44"/>
      <c r="L50" s="41"/>
      <c r="M50" s="42"/>
    </row>
    <row r="51" spans="2:13" x14ac:dyDescent="0.2">
      <c r="B51" s="47"/>
      <c r="C51" s="48"/>
      <c r="D51" s="49"/>
      <c r="E51" s="50"/>
      <c r="F51" s="49"/>
      <c r="G51" s="49"/>
      <c r="H51" s="49"/>
      <c r="I51" s="49"/>
      <c r="J51" s="49"/>
      <c r="K51" s="49"/>
      <c r="L51" s="49"/>
      <c r="M51" s="51"/>
    </row>
    <row r="52" spans="2:13" x14ac:dyDescent="0.2">
      <c r="B52" s="88" t="s">
        <v>17</v>
      </c>
      <c r="C52" s="89"/>
      <c r="D52" s="89"/>
      <c r="E52" s="89"/>
      <c r="F52" s="89"/>
      <c r="G52" s="7">
        <f>SUM(G42:G49)</f>
        <v>13546908</v>
      </c>
      <c r="H52" s="7">
        <f>SUM(H42:H49)</f>
        <v>13546908</v>
      </c>
      <c r="I52" s="7">
        <f>SUM(I42:I49)</f>
        <v>21793566.409999996</v>
      </c>
      <c r="J52" s="7">
        <f>SUM(J42:J49)</f>
        <v>15679970.279999997</v>
      </c>
      <c r="K52" s="7">
        <f>SUM(K42:K49)</f>
        <v>15679970.279999997</v>
      </c>
      <c r="L52" s="8">
        <f>IFERROR(K52/H52,0)</f>
        <v>1.1574575010031807</v>
      </c>
      <c r="M52" s="9">
        <f>IFERROR(K52/I52,0)</f>
        <v>0.7194770229440387</v>
      </c>
    </row>
    <row r="53" spans="2:13" x14ac:dyDescent="0.2">
      <c r="B53" s="4"/>
      <c r="C53" s="5"/>
      <c r="D53" s="2"/>
      <c r="E53" s="6"/>
      <c r="F53" s="2"/>
      <c r="G53" s="2"/>
      <c r="H53" s="2"/>
      <c r="I53" s="2"/>
      <c r="J53" s="2"/>
      <c r="K53" s="2"/>
      <c r="L53" s="2"/>
      <c r="M53" s="3"/>
    </row>
    <row r="54" spans="2:13" x14ac:dyDescent="0.2">
      <c r="B54" s="75" t="s">
        <v>18</v>
      </c>
      <c r="C54" s="76"/>
      <c r="D54" s="76"/>
      <c r="E54" s="76"/>
      <c r="F54" s="76"/>
      <c r="G54" s="10">
        <f>+G37+G52</f>
        <v>15258812</v>
      </c>
      <c r="H54" s="10">
        <f>+H37+H52</f>
        <v>15258812</v>
      </c>
      <c r="I54" s="10">
        <f>+I37+I52</f>
        <v>22465331.159999996</v>
      </c>
      <c r="J54" s="10">
        <f>+J37+J52</f>
        <v>16143380.779999997</v>
      </c>
      <c r="K54" s="10">
        <f>+K37+K52</f>
        <v>16143380.779999997</v>
      </c>
      <c r="L54" s="11">
        <f>IFERROR(K54/H54,0)</f>
        <v>1.0579710124221988</v>
      </c>
      <c r="M54" s="12">
        <f>IFERROR(K54/I54,0)</f>
        <v>0.71859082178782363</v>
      </c>
    </row>
    <row r="55" spans="2:13" x14ac:dyDescent="0.2">
      <c r="B55" s="13"/>
      <c r="C55" s="14"/>
      <c r="D55" s="14"/>
      <c r="E55" s="15"/>
      <c r="F55" s="14"/>
      <c r="G55" s="14"/>
      <c r="H55" s="14"/>
      <c r="I55" s="14"/>
      <c r="J55" s="14"/>
      <c r="K55" s="14"/>
      <c r="L55" s="14"/>
      <c r="M55" s="16"/>
    </row>
    <row r="56" spans="2:13" ht="15" x14ac:dyDescent="0.25">
      <c r="B56" s="17" t="s">
        <v>19</v>
      </c>
      <c r="C56" s="17"/>
      <c r="D56" s="18"/>
      <c r="E56" s="19"/>
      <c r="F56" s="18"/>
      <c r="G56" s="18"/>
      <c r="H56" s="18"/>
    </row>
  </sheetData>
  <mergeCells count="22">
    <mergeCell ref="B54:F54"/>
    <mergeCell ref="K3:K5"/>
    <mergeCell ref="L3:M3"/>
    <mergeCell ref="L4:L5"/>
    <mergeCell ref="M4:M5"/>
    <mergeCell ref="B6:D6"/>
    <mergeCell ref="J6:K6"/>
    <mergeCell ref="C7:D7"/>
    <mergeCell ref="B37:F37"/>
    <mergeCell ref="B39:D39"/>
    <mergeCell ref="C40:D40"/>
    <mergeCell ref="B52:F52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</cp:lastModifiedBy>
  <dcterms:created xsi:type="dcterms:W3CDTF">2020-08-06T19:52:58Z</dcterms:created>
  <dcterms:modified xsi:type="dcterms:W3CDTF">2022-01-21T21:23:10Z</dcterms:modified>
</cp:coreProperties>
</file>